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kpowernetworks.sharepoint.com/sites/OpenDataPortalLibrary/Shared Documents/General/Data Triage Assessments/"/>
    </mc:Choice>
  </mc:AlternateContent>
  <xr:revisionPtr revIDLastSave="172" documentId="13_ncr:1_{CBEE4F42-AE2B-4472-8B90-896F9567A6C3}" xr6:coauthVersionLast="47" xr6:coauthVersionMax="47" xr10:uidLastSave="{DFCCB525-51C3-469E-BF9E-2640DE672A93}"/>
  <workbookProtection lockStructure="1"/>
  <bookViews>
    <workbookView xWindow="-28920" yWindow="-120" windowWidth="29040" windowHeight="15840"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2" l="1"/>
  <c r="K20" i="2"/>
  <c r="B1" i="2"/>
  <c r="J49" i="2"/>
  <c r="L1" i="2"/>
  <c r="H37" i="2"/>
  <c r="M37" i="2"/>
  <c r="H36" i="2"/>
  <c r="M36" i="2"/>
  <c r="H26" i="2"/>
  <c r="M26" i="2" s="1"/>
  <c r="H33" i="2"/>
  <c r="M33" i="2"/>
  <c r="H32" i="2"/>
  <c r="M32" i="2"/>
  <c r="H31" i="2"/>
  <c r="M31" i="2" s="1"/>
  <c r="H30" i="2"/>
  <c r="M30" i="2" s="1"/>
  <c r="H29" i="2"/>
  <c r="M29" i="2" s="1"/>
  <c r="H28" i="2"/>
  <c r="M28" i="2"/>
  <c r="H27" i="2"/>
  <c r="M27" i="2"/>
  <c r="F43" i="2" l="1"/>
  <c r="H43" i="2"/>
  <c r="I43" i="2"/>
  <c r="J43" i="2"/>
  <c r="E43" i="2"/>
  <c r="I1" i="2" l="1"/>
  <c r="B47" i="2"/>
</calcChain>
</file>

<file path=xl/sharedStrings.xml><?xml version="1.0" encoding="utf-8"?>
<sst xmlns="http://schemas.openxmlformats.org/spreadsheetml/2006/main" count="253" uniqueCount="198">
  <si>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</si>
  <si>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</si>
  <si>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</si>
  <si>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</si>
  <si>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</si>
  <si>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</si>
  <si>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</si>
  <si>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2)</t>
  </si>
  <si>
    <t>Date assessment started (DD/MM/YYYY)</t>
  </si>
  <si>
    <t>3)</t>
  </si>
  <si>
    <t>Assessment conducted by</t>
  </si>
  <si>
    <t>4)</t>
  </si>
  <si>
    <t>Description of dataset(s)</t>
  </si>
  <si>
    <t>Constraints</t>
  </si>
  <si>
    <t>Please answer the questions below to provide contextual information about the dataset, to determine any relevant constraints to publishing it.</t>
  </si>
  <si>
    <t>5)</t>
  </si>
  <si>
    <t>Are we legally or otherwise obligated to publish this information?</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</si>
  <si>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</si>
  <si>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</si>
  <si>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</si>
  <si>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</si>
  <si>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</si>
  <si>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</si>
  <si>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</si>
  <si>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</si>
  <si>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</si>
  <si>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</si>
  <si>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</si>
  <si>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</si>
  <si>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</si>
  <si>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</si>
  <si>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</si>
  <si>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</si>
  <si>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</si>
  <si>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</si>
  <si>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</si>
  <si>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</si>
  <si>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</si>
  <si>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</si>
  <si>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</si>
  <si>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</si>
  <si>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</si>
  <si>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High</t>
  </si>
  <si>
    <t>Medium</t>
  </si>
  <si>
    <t>Published data is inaccurate or misleading, resulting in a serious loss of reputation for UK Power Networks</t>
  </si>
  <si>
    <t>Quality</t>
  </si>
  <si>
    <t>Published data enables someone with hostile intentions to compromise the security of UK Power Networks</t>
  </si>
  <si>
    <t>Security</t>
  </si>
  <si>
    <t>Personally identifiable information is published without a legal basis, resulting in reputational damage and regulatory action</t>
  </si>
  <si>
    <t>Privacy</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</si>
  <si>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</si>
  <si>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</si>
  <si>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</si>
  <si>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</si>
  <si>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</si>
  <si>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</si>
  <si>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</si>
  <si>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</si>
  <si>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Are there any other risks you believe should be considered in deciding whether to publish this data?</t>
  </si>
  <si>
    <t>Other</t>
  </si>
  <si>
    <t>N/A</t>
  </si>
  <si>
    <t>Conclusion</t>
  </si>
  <si>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</si>
  <si>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</si>
  <si>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</si>
  <si>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</si>
  <si>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</si>
  <si>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</si>
  <si>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</si>
  <si>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</si>
  <si>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</si>
  <si>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</si>
  <si>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</si>
  <si>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What actions are required before this dataset is published? (Include documenting limitations, information for users, and ongoing monitoring required)</t>
  </si>
  <si>
    <t>How often should this data be updated? (e.g. once a year, monthly, quarterly)</t>
  </si>
  <si>
    <t>This assessment has been approved by the following individual (SMT or higher)</t>
  </si>
  <si>
    <t>The risk specialists consulted (required if any inherent risk score is over 10)</t>
  </si>
  <si>
    <t>Review (For data triage team)</t>
  </si>
  <si>
    <t>What is the status of this assessment?</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</si>
  <si>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</si>
  <si>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</si>
  <si>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</si>
  <si>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</si>
  <si>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</si>
  <si>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</si>
  <si>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</si>
  <si>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</si>
  <si>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</si>
  <si>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</si>
  <si>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Very High</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</si>
  <si>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</si>
  <si>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</si>
  <si>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</si>
  <si>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</si>
  <si>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</si>
  <si>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</si>
  <si>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</si>
  <si>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</si>
  <si>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Very Low</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</si>
  <si>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</si>
  <si>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</si>
  <si>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</si>
  <si>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</si>
  <si>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</si>
  <si>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</si>
  <si>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</si>
  <si>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</si>
  <si>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</si>
  <si>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</si>
  <si>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</si>
  <si>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</si>
  <si>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</si>
  <si>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</si>
  <si>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</si>
  <si>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</si>
  <si>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</si>
  <si>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</si>
  <si>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</si>
  <si>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</si>
  <si>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</si>
  <si>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</si>
  <si>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</si>
  <si>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</si>
  <si>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</si>
  <si>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</si>
  <si>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</si>
  <si>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</si>
  <si>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</si>
  <si>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</si>
  <si>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</si>
  <si>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</si>
  <si>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</si>
  <si>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</si>
  <si>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</si>
  <si>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</si>
  <si>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</si>
  <si>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</si>
  <si>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</si>
  <si>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</si>
  <si>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</si>
  <si>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</si>
  <si>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</si>
  <si>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</si>
  <si>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</si>
  <si>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</si>
  <si>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</si>
  <si>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</si>
  <si>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</si>
  <si>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</si>
  <si>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</si>
  <si>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</si>
  <si>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</si>
  <si>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</si>
  <si>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</si>
  <si>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</si>
  <si>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</si>
  <si>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</si>
  <si>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</si>
  <si>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</si>
  <si>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</si>
  <si>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</si>
  <si>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</si>
  <si>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</si>
  <si>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</si>
  <si>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</si>
  <si>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</si>
  <si>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</si>
  <si>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</si>
  <si>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</si>
  <si>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</si>
  <si>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</si>
  <si>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</si>
  <si>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</si>
  <si>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</si>
  <si>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</si>
  <si>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Dataset Details Form</t>
  </si>
  <si>
    <t>Yiu-Shing Pang (Open Data Manager)</t>
  </si>
  <si>
    <t>Office of the General Counsel (Nick Zentner or another of the Legal team via MyLegal)</t>
  </si>
  <si>
    <t>Data Protection Officer (Nick Zentner or another of the Legal team via MyLegal)</t>
  </si>
  <si>
    <t>Social Sustainability Strategy and Programme Manager (tbc)</t>
  </si>
  <si>
    <t>Could we do anything to make this dataset more usable to the public? (e.g. providing definitions, adding in additional data, directing the user to an external party with complimentary additional information)</t>
  </si>
  <si>
    <t>The correct contact will differ depending on the type of expected commercial impact, talk to Yiu-Shing Pang to identify the right specialist</t>
  </si>
  <si>
    <t>Before any data can be added to the portal, this form must be filled out by the business contact, describing the data:</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</si>
  <si>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</si>
  <si>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Published data breaches a license or other intellectual property agreement resulting in legal action against UK Power Networks. Examples include the Utilities Act, Competition Act, Enterprise Act</t>
  </si>
  <si>
    <t>Long Term Development Statement</t>
  </si>
  <si>
    <t>Yes - required by licence conditions</t>
  </si>
  <si>
    <t>No</t>
  </si>
  <si>
    <t>Yes</t>
  </si>
  <si>
    <t xml:space="preserve">Licence conditions says we need to publish a LTDS - so we are voluntariliy releasing this </t>
  </si>
  <si>
    <t>The lowest level of granularity is primary level. There are single serving stations, these are excluded from the LTDS.</t>
  </si>
  <si>
    <t>This dataset is required to be produced and published by Distribution Network Operators as part of their Licence Conditions. It gives network users visibility of grid and primary substation loading, capacity and other technical data. It also gives a five year forecast, allowing users to plan.</t>
  </si>
  <si>
    <t>None</t>
  </si>
  <si>
    <t>Definitions and accompanying PDF documents provided, dedicated LTDS page on the Open Data Portal</t>
  </si>
  <si>
    <t>Bi-annual</t>
  </si>
  <si>
    <t>Complete (unreviewed)</t>
  </si>
  <si>
    <t>The purpose of the LTDS is to provide those wishing to connect to or use the distribution network, with the detailed network information that they need to make informed decisions.</t>
  </si>
  <si>
    <t>UK Power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</si>
</sst>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2">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xf>
    <xf numFmtId="14" fontId="0" fillId="2" borderId="1" xfId="0" applyNumberFormat="1" applyFill="1" applyBorder="1" applyAlignment="1" applyProtection="1">
      <alignment horizontal="left" vertical="top" wrapText="1"/>
      <protection locked="0"/>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0" xfId="0" applyAlignment="1">
      <alignment horizontal="left" vertical="top" wrapText="1"/>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0" fillId="2" borderId="1" xfId="0" applyFill="1" applyBorder="1" applyAlignment="1" applyProtection="1">
      <alignment horizontal="left" vertical="top" wrapText="1"/>
      <protection locked="0"/>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2" borderId="1" xfId="0" applyFill="1" applyBorder="1" applyAlignment="1" applyProtection="1">
      <alignment horizontal="left" vertical="top"/>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49"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wrapText="1"/>
    </xf>
    <xf numFmtId="0" fontId="1" fillId="4" borderId="6" xfId="0" applyFont="1" applyFill="1" applyBorder="1" applyAlignment="1">
      <alignment horizontal="left" vertical="top"/>
    </xf>
    <xf numFmtId="0" fontId="0" fillId="0" borderId="6" xfId="0" applyBorder="1" applyAlignment="1">
      <alignment vertical="top" wrapText="1"/>
    </xf>
    <xf numFmtId="0" fontId="19" fillId="0" borderId="0" xfId="0" applyFont="1" applyAlignment="1">
      <alignment horizontal="left" vertical="top"/>
    </xf>
    <xf numFmtId="0" fontId="14" fillId="0" borderId="0" xfId="0" applyFont="1" applyAlignment="1">
      <alignment vertical="top"/>
    </xf>
    <xf numFmtId="0" fontId="1" fillId="4" borderId="6" xfId="0" applyFont="1" applyFill="1" applyBorder="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14</xdr:row>
      <xdr:rowOff>307428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20Progress%20Triage%20Assessments/Data%20Triage/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6"/>
  <sheetViews>
    <sheetView showGridLines="0" tabSelected="1" zoomScaleNormal="100" workbookViewId="0">
      <pane ySplit="1" topLeftCell="A50" activePane="bottomLeft" state="frozen"/>
      <selection pane="bottomLeft" activeCell="N29" sqref="N29:P29"/>
    </sheetView>
  </sheetViews>
  <sheetFormatPr defaultRowHeight="14.4" x14ac:dyDescent="0.3"/>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x14ac:dyDescent="0.35">
      <c r="B1" s="31" t="str">
        <f>"Summary Toolbar       "&amp;"Data Triage Assessment Form"&amp;IF(ISBLANK(D6),"",": "&amp;D6&amp;" dataset")&amp;IF(ISBLANK(D7),""," ("&amp;TEXT(D7,"dd/mm/yy")&amp;")")</f>
        <v>Summary Toolbar       Data Triage Assessment Form: Long Term Development Statement dataset (03/10/23)</v>
      </c>
      <c r="D1" s="33"/>
      <c r="E1" s="33"/>
      <c r="F1" s="33"/>
      <c r="G1" s="33"/>
      <c r="H1" s="33" t="s">
        <v>0</v>
      </c>
      <c r="I1" s="32">
        <f>IF(E43="↑",5,IF(F43="↑",4,IF(H43="↑",3,IF(I43="↑",2,1))))</f>
        <v>1</v>
      </c>
      <c r="K1" s="33" t="s">
        <v>1</v>
      </c>
      <c r="L1" s="36" t="str">
        <f>SUBSTITUTE(SUBSTITUTE(UPPER(IF(ISBLANK(E49),"YES",E49)),"FURTHER ",""),"YES - WITH","WITH")</f>
        <v>YES</v>
      </c>
      <c r="N1" s="37" t="s">
        <v>2</v>
      </c>
      <c r="O1" s="36" t="str">
        <f>IF(AND(D63="Yes",D62="Approved"),"Approved",IF(ISBLANK(D62),"In Progress",IF(AND(D63="Yes",D62&lt;&gt;"Approved"),"Escalation required",D62)))</f>
        <v>Complete (unreviewed)</v>
      </c>
      <c r="R1" s="34"/>
      <c r="S1" s="34"/>
      <c r="T1" s="35"/>
      <c r="U1" s="35"/>
    </row>
    <row r="2" spans="2:21" ht="15" thickTop="1" x14ac:dyDescent="0.3"/>
    <row r="3" spans="2:21" s="18" customFormat="1" ht="18" x14ac:dyDescent="0.35">
      <c r="B3" s="17" t="s">
        <v>3</v>
      </c>
      <c r="C3" s="16"/>
      <c r="R3" s="19"/>
      <c r="S3" s="19"/>
      <c r="T3" s="20"/>
      <c r="U3" s="20"/>
    </row>
    <row r="4" spans="2:21" ht="62.25" customHeight="1" x14ac:dyDescent="0.3">
      <c r="B4" s="83" t="s">
        <v>4</v>
      </c>
      <c r="C4" s="83"/>
      <c r="D4" s="83"/>
      <c r="E4" s="83"/>
      <c r="F4" s="83"/>
      <c r="G4" s="83"/>
      <c r="H4" s="83"/>
      <c r="I4" s="83"/>
      <c r="J4" s="83"/>
      <c r="K4" s="83"/>
      <c r="L4" s="83"/>
      <c r="M4" s="83"/>
      <c r="N4" s="83"/>
    </row>
    <row r="5" spans="2:21" x14ac:dyDescent="0.3">
      <c r="B5" s="5"/>
      <c r="C5" s="5"/>
      <c r="D5" s="5"/>
      <c r="E5" s="5"/>
      <c r="F5" s="5"/>
      <c r="G5" s="5"/>
      <c r="H5" s="5"/>
      <c r="I5" s="5"/>
      <c r="J5" s="5"/>
      <c r="K5" s="5"/>
      <c r="L5" s="5"/>
      <c r="M5" s="5"/>
      <c r="N5" s="5"/>
    </row>
    <row r="6" spans="2:21" ht="15" customHeight="1" x14ac:dyDescent="0.3">
      <c r="B6" s="5" t="s">
        <v>5</v>
      </c>
      <c r="C6" s="43" t="s">
        <v>6</v>
      </c>
      <c r="D6" s="87" t="s">
        <v>185</v>
      </c>
      <c r="E6" s="87"/>
      <c r="F6" s="87"/>
      <c r="G6" s="87"/>
      <c r="H6" s="87"/>
      <c r="I6" s="87"/>
      <c r="J6" s="87"/>
      <c r="K6" s="87"/>
      <c r="L6" s="87"/>
      <c r="M6" s="87"/>
      <c r="N6" s="5"/>
    </row>
    <row r="7" spans="2:21" x14ac:dyDescent="0.3">
      <c r="B7" s="5" t="s">
        <v>7</v>
      </c>
      <c r="C7" s="43" t="s">
        <v>8</v>
      </c>
      <c r="D7" s="88">
        <v>45202</v>
      </c>
      <c r="E7" s="89"/>
      <c r="F7" s="89"/>
      <c r="G7" s="89"/>
      <c r="H7" s="90"/>
      <c r="I7" s="5"/>
      <c r="J7" s="5"/>
      <c r="K7" s="5"/>
      <c r="L7" s="5"/>
      <c r="M7" s="5"/>
      <c r="N7" s="5"/>
    </row>
    <row r="8" spans="2:21" x14ac:dyDescent="0.3">
      <c r="B8" s="5" t="s">
        <v>9</v>
      </c>
      <c r="C8" s="43" t="s">
        <v>10</v>
      </c>
      <c r="D8" s="91" t="s">
        <v>197</v>
      </c>
      <c r="E8" s="92"/>
      <c r="F8" s="92"/>
      <c r="G8" s="92"/>
      <c r="H8" s="93"/>
      <c r="I8" s="5"/>
      <c r="J8" s="5"/>
      <c r="K8" s="5"/>
      <c r="L8" s="5"/>
      <c r="M8" s="5"/>
      <c r="N8" s="5"/>
    </row>
    <row r="9" spans="2:21" x14ac:dyDescent="0.3">
      <c r="B9" s="5" t="s">
        <v>11</v>
      </c>
      <c r="C9" s="43" t="s">
        <v>12</v>
      </c>
      <c r="D9" s="87" t="s">
        <v>196</v>
      </c>
      <c r="E9" s="87"/>
      <c r="F9" s="87"/>
      <c r="G9" s="87"/>
      <c r="H9" s="87"/>
      <c r="I9" s="87"/>
      <c r="J9" s="87"/>
      <c r="K9" s="87"/>
      <c r="L9" s="87"/>
      <c r="M9" s="87"/>
      <c r="N9" s="5"/>
    </row>
    <row r="10" spans="2:21" x14ac:dyDescent="0.3">
      <c r="B10" s="5"/>
      <c r="C10" s="43"/>
      <c r="D10" s="87"/>
      <c r="E10" s="87"/>
      <c r="F10" s="87"/>
      <c r="G10" s="87"/>
      <c r="H10" s="87"/>
      <c r="I10" s="87"/>
      <c r="J10" s="87"/>
      <c r="K10" s="87"/>
      <c r="L10" s="87"/>
      <c r="M10" s="87"/>
      <c r="N10" s="5"/>
    </row>
    <row r="11" spans="2:21" x14ac:dyDescent="0.3">
      <c r="B11" s="5"/>
      <c r="C11" s="5"/>
      <c r="D11" s="87"/>
      <c r="E11" s="87"/>
      <c r="F11" s="87"/>
      <c r="G11" s="87"/>
      <c r="H11" s="87"/>
      <c r="I11" s="87"/>
      <c r="J11" s="87"/>
      <c r="K11" s="87"/>
      <c r="L11" s="87"/>
      <c r="M11" s="87"/>
      <c r="N11" s="5"/>
    </row>
    <row r="13" spans="2:21" s="18" customFormat="1" ht="18" x14ac:dyDescent="0.35">
      <c r="B13" s="17" t="s">
        <v>13</v>
      </c>
      <c r="C13" s="17"/>
      <c r="D13" s="17"/>
      <c r="R13" s="19"/>
      <c r="S13" s="19"/>
      <c r="T13" s="20"/>
      <c r="U13" s="20"/>
    </row>
    <row r="14" spans="2:21" x14ac:dyDescent="0.3">
      <c r="B14" s="94" t="s">
        <v>14</v>
      </c>
      <c r="C14" s="94"/>
      <c r="D14" s="94"/>
      <c r="E14" s="94"/>
      <c r="F14" s="94"/>
      <c r="G14" s="94"/>
      <c r="H14" s="94"/>
      <c r="I14" s="94"/>
      <c r="J14" s="94"/>
      <c r="K14" s="94"/>
      <c r="L14" s="94"/>
      <c r="M14" s="94"/>
      <c r="N14" s="94"/>
    </row>
    <row r="16" spans="2:21" s="4" customFormat="1" ht="15" customHeight="1" x14ac:dyDescent="0.3">
      <c r="B16" s="68" t="s">
        <v>15</v>
      </c>
      <c r="C16" s="75" t="s">
        <v>16</v>
      </c>
      <c r="D16" s="76"/>
      <c r="E16" s="91" t="s">
        <v>186</v>
      </c>
      <c r="F16" s="92"/>
      <c r="G16" s="92"/>
      <c r="H16" s="92"/>
      <c r="I16" s="93"/>
      <c r="J16" s="101"/>
      <c r="K16" s="101"/>
      <c r="L16" s="101"/>
      <c r="M16" s="101"/>
      <c r="N16" s="101"/>
      <c r="O16" s="101"/>
      <c r="P16" s="102"/>
      <c r="T16" s="5"/>
      <c r="U16" s="5"/>
    </row>
    <row r="17" spans="2:21" s="4" customFormat="1" ht="15" customHeight="1" x14ac:dyDescent="0.3">
      <c r="B17" s="68" t="s">
        <v>17</v>
      </c>
      <c r="C17" s="75" t="s">
        <v>18</v>
      </c>
      <c r="D17" s="76"/>
      <c r="E17" s="91" t="s">
        <v>187</v>
      </c>
      <c r="F17" s="92"/>
      <c r="G17" s="92"/>
      <c r="H17" s="92"/>
      <c r="I17" s="93"/>
      <c r="J17" s="66"/>
      <c r="K17" s="66"/>
      <c r="L17" s="66"/>
      <c r="M17" s="66"/>
      <c r="N17" s="66"/>
      <c r="T17" s="5"/>
      <c r="U17" s="5"/>
    </row>
    <row r="18" spans="2:21" s="4" customFormat="1" ht="30.75" customHeight="1" x14ac:dyDescent="0.3">
      <c r="B18" s="68" t="s">
        <v>19</v>
      </c>
      <c r="C18" s="75" t="s">
        <v>20</v>
      </c>
      <c r="D18" s="76"/>
      <c r="E18" s="91" t="s">
        <v>187</v>
      </c>
      <c r="F18" s="92"/>
      <c r="G18" s="92"/>
      <c r="H18" s="92"/>
      <c r="I18" s="93"/>
      <c r="J18" s="45"/>
      <c r="K18" s="45"/>
      <c r="L18" s="45"/>
      <c r="M18" s="45"/>
      <c r="N18" s="45"/>
      <c r="T18" s="5"/>
      <c r="U18" s="5"/>
    </row>
    <row r="19" spans="2:21" s="4" customFormat="1" x14ac:dyDescent="0.3">
      <c r="B19" s="68" t="s">
        <v>21</v>
      </c>
      <c r="C19" s="75" t="s">
        <v>22</v>
      </c>
      <c r="D19" s="76"/>
      <c r="E19" s="91" t="s">
        <v>187</v>
      </c>
      <c r="F19" s="92"/>
      <c r="G19" s="92"/>
      <c r="H19" s="92"/>
      <c r="I19" s="93"/>
      <c r="T19" s="5"/>
      <c r="U19" s="5"/>
    </row>
    <row r="20" spans="2:21" s="4" customFormat="1" ht="29.25" customHeight="1" x14ac:dyDescent="0.3">
      <c r="B20" s="68" t="s">
        <v>23</v>
      </c>
      <c r="C20" s="95" t="s">
        <v>24</v>
      </c>
      <c r="D20" s="96"/>
      <c r="E20" s="91" t="s">
        <v>188</v>
      </c>
      <c r="F20" s="92"/>
      <c r="G20" s="92"/>
      <c r="H20" s="92"/>
      <c r="I20" s="93"/>
      <c r="J20" s="30"/>
      <c r="K20" s="70" t="b">
        <f>OR(E17="Yes",E18="Yes",E20="No")</f>
        <v>0</v>
      </c>
      <c r="L20" s="30"/>
      <c r="M20" s="30"/>
      <c r="N20" s="30"/>
      <c r="T20" s="5"/>
      <c r="U20" s="5"/>
    </row>
    <row r="21" spans="2:21" x14ac:dyDescent="0.3">
      <c r="C21" s="1"/>
    </row>
    <row r="22" spans="2:21" s="18" customFormat="1" ht="18" x14ac:dyDescent="0.35">
      <c r="B22" s="17" t="s">
        <v>25</v>
      </c>
      <c r="C22" s="16"/>
      <c r="D22" s="17"/>
      <c r="R22" s="19"/>
      <c r="S22" s="19"/>
      <c r="T22" s="20"/>
      <c r="U22" s="20"/>
    </row>
    <row r="23" spans="2:21" ht="46.5" customHeight="1" x14ac:dyDescent="0.3">
      <c r="B23" s="83" t="s">
        <v>26</v>
      </c>
      <c r="C23" s="83"/>
      <c r="D23" s="83"/>
      <c r="E23" s="83"/>
      <c r="F23" s="83"/>
      <c r="G23" s="83"/>
      <c r="H23" s="83"/>
      <c r="I23" s="83"/>
      <c r="J23" s="83"/>
      <c r="K23" s="83"/>
      <c r="L23" s="83"/>
      <c r="M23" s="83"/>
      <c r="N23" s="83"/>
    </row>
    <row r="24" spans="2:21" x14ac:dyDescent="0.3">
      <c r="B24" s="1"/>
      <c r="C24" s="1"/>
    </row>
    <row r="25" spans="2:21" s="3" customFormat="1" ht="39" x14ac:dyDescent="0.3">
      <c r="B25" s="21" t="s">
        <v>27</v>
      </c>
      <c r="C25" s="12" t="s">
        <v>28</v>
      </c>
      <c r="D25" s="12" t="s">
        <v>29</v>
      </c>
      <c r="E25" s="12" t="s">
        <v>30</v>
      </c>
      <c r="F25" s="12" t="s">
        <v>31</v>
      </c>
      <c r="G25" s="12" t="s">
        <v>32</v>
      </c>
      <c r="H25" s="21" t="s">
        <v>33</v>
      </c>
      <c r="I25" s="12" t="s">
        <v>34</v>
      </c>
      <c r="J25" s="12" t="s">
        <v>35</v>
      </c>
      <c r="K25" s="12" t="s">
        <v>36</v>
      </c>
      <c r="L25" s="12" t="s">
        <v>37</v>
      </c>
      <c r="M25" s="21" t="s">
        <v>38</v>
      </c>
      <c r="N25" s="84" t="s">
        <v>39</v>
      </c>
      <c r="O25" s="85"/>
      <c r="P25" s="86"/>
    </row>
    <row r="26" spans="2:21" ht="54" customHeight="1" x14ac:dyDescent="0.3">
      <c r="B26" s="13">
        <v>1</v>
      </c>
      <c r="C26" s="11" t="s">
        <v>40</v>
      </c>
      <c r="D26" s="11" t="s">
        <v>41</v>
      </c>
      <c r="E26" s="38" t="s">
        <v>98</v>
      </c>
      <c r="F26" s="38" t="s">
        <v>42</v>
      </c>
      <c r="G26" s="11" t="s">
        <v>43</v>
      </c>
      <c r="H26" s="14">
        <f>VLOOKUP($F26,Guidance!$B$10:$C$15,2,FALSE)*_xlfn.IFNA(VLOOKUP($E26,Guidance!$B$10:$C$15,2,FALSE),1)</f>
        <v>4</v>
      </c>
      <c r="I26" s="38"/>
      <c r="J26" s="38"/>
      <c r="K26" s="38"/>
      <c r="L26" s="38"/>
      <c r="M26" s="65">
        <f>_xlfn.IFNA(VLOOKUP($L26,Guidance!$B$10:$C$15,2,FALSE)*VLOOKUP($K26,Guidance!$B$10:$C$15,2,FALSE),H26)</f>
        <v>4</v>
      </c>
      <c r="N26" s="87" t="s">
        <v>189</v>
      </c>
      <c r="O26" s="87"/>
      <c r="P26" s="87"/>
    </row>
    <row r="27" spans="2:21" ht="61.5" customHeight="1" x14ac:dyDescent="0.3">
      <c r="B27" s="13">
        <v>2</v>
      </c>
      <c r="C27" s="11" t="s">
        <v>44</v>
      </c>
      <c r="D27" s="11" t="s">
        <v>45</v>
      </c>
      <c r="E27" s="38" t="s">
        <v>98</v>
      </c>
      <c r="F27" s="38" t="s">
        <v>43</v>
      </c>
      <c r="G27" s="11" t="s">
        <v>43</v>
      </c>
      <c r="H27" s="14">
        <f>VLOOKUP($F27,Guidance!$B$10:$C$15,2,FALSE)*_xlfn.IFNA(VLOOKUP($E27,Guidance!$B$10:$C$15,2,FALSE),1)</f>
        <v>3</v>
      </c>
      <c r="I27" s="38"/>
      <c r="J27" s="38"/>
      <c r="K27" s="38"/>
      <c r="L27" s="38"/>
      <c r="M27" s="49">
        <f>_xlfn.IFNA(VLOOKUP($L27,Guidance!$B$10:$C$15,2,FALSE)*VLOOKUP($K27,Guidance!$B$10:$C$15,2,FALSE),H27)</f>
        <v>3</v>
      </c>
      <c r="N27" s="87"/>
      <c r="O27" s="87"/>
      <c r="P27" s="87"/>
    </row>
    <row r="28" spans="2:21" ht="112.5" customHeight="1" x14ac:dyDescent="0.3">
      <c r="B28" s="13">
        <v>3</v>
      </c>
      <c r="C28" s="11" t="s">
        <v>46</v>
      </c>
      <c r="D28" s="11" t="s">
        <v>47</v>
      </c>
      <c r="E28" s="38" t="s">
        <v>98</v>
      </c>
      <c r="F28" s="38" t="s">
        <v>42</v>
      </c>
      <c r="G28" s="11" t="s">
        <v>42</v>
      </c>
      <c r="H28" s="14">
        <f>VLOOKUP($F28,Guidance!$B$10:$C$15,2,FALSE)*_xlfn.IFNA(VLOOKUP($E28,Guidance!$B$10:$C$15,2,FALSE),1)</f>
        <v>4</v>
      </c>
      <c r="I28" s="38"/>
      <c r="J28" s="38"/>
      <c r="K28" s="38"/>
      <c r="L28" s="38"/>
      <c r="M28" s="49">
        <f>_xlfn.IFNA(VLOOKUP($L28,Guidance!$B$10:$C$15,2,FALSE)*VLOOKUP($K28,Guidance!$B$10:$C$15,2,FALSE),H28)</f>
        <v>4</v>
      </c>
      <c r="N28" s="87"/>
      <c r="O28" s="87"/>
      <c r="P28" s="87"/>
    </row>
    <row r="29" spans="2:21" ht="90" customHeight="1" x14ac:dyDescent="0.3">
      <c r="B29" s="13">
        <v>4</v>
      </c>
      <c r="C29" s="11" t="s">
        <v>48</v>
      </c>
      <c r="D29" s="11" t="s">
        <v>49</v>
      </c>
      <c r="E29" s="38" t="s">
        <v>98</v>
      </c>
      <c r="F29" s="38" t="s">
        <v>42</v>
      </c>
      <c r="G29" s="11" t="s">
        <v>42</v>
      </c>
      <c r="H29" s="14">
        <f>VLOOKUP($F29,Guidance!$B$10:$C$15,2,FALSE)*_xlfn.IFNA(VLOOKUP($E29,Guidance!$B$10:$C$15,2,FALSE),1)</f>
        <v>4</v>
      </c>
      <c r="I29" s="38"/>
      <c r="J29" s="38"/>
      <c r="K29" s="38"/>
      <c r="L29" s="38"/>
      <c r="M29" s="49">
        <f>_xlfn.IFNA(VLOOKUP($L29,Guidance!$B$10:$C$15,2,FALSE)*VLOOKUP($K29,Guidance!$B$10:$C$15,2,FALSE),H29)</f>
        <v>4</v>
      </c>
      <c r="N29" s="87" t="s">
        <v>190</v>
      </c>
      <c r="O29" s="87"/>
      <c r="P29" s="87"/>
    </row>
    <row r="30" spans="2:21" ht="62.4" customHeight="1" x14ac:dyDescent="0.3">
      <c r="B30" s="13">
        <v>5</v>
      </c>
      <c r="C30" s="11" t="s">
        <v>184</v>
      </c>
      <c r="D30" s="39" t="s">
        <v>50</v>
      </c>
      <c r="E30" s="38" t="s">
        <v>98</v>
      </c>
      <c r="F30" s="38" t="s">
        <v>43</v>
      </c>
      <c r="G30" s="11" t="s">
        <v>43</v>
      </c>
      <c r="H30" s="14">
        <f>VLOOKUP($F30,Guidance!$B$10:$C$15,2,FALSE)*_xlfn.IFNA(VLOOKUP($E30,Guidance!$B$10:$C$15,2,FALSE),1)</f>
        <v>3</v>
      </c>
      <c r="I30" s="38"/>
      <c r="J30" s="38"/>
      <c r="K30" s="38"/>
      <c r="L30" s="38"/>
      <c r="M30" s="49">
        <f>_xlfn.IFNA(VLOOKUP($L30,Guidance!$B$10:$C$15,2,FALSE)*VLOOKUP($K30,Guidance!$B$10:$C$15,2,FALSE),H30)</f>
        <v>3</v>
      </c>
      <c r="N30" s="87"/>
      <c r="O30" s="87"/>
      <c r="P30" s="87"/>
    </row>
    <row r="31" spans="2:21" ht="110.25" customHeight="1" x14ac:dyDescent="0.3">
      <c r="B31" s="13">
        <v>6</v>
      </c>
      <c r="C31" s="39" t="s">
        <v>51</v>
      </c>
      <c r="D31" s="11" t="s">
        <v>52</v>
      </c>
      <c r="E31" s="38" t="s">
        <v>98</v>
      </c>
      <c r="F31" s="48" t="s">
        <v>53</v>
      </c>
      <c r="G31" s="15" t="s">
        <v>53</v>
      </c>
      <c r="H31" s="14">
        <f>VLOOKUP($F31,Guidance!$B$10:$C$15,2,FALSE)*_xlfn.IFNA(VLOOKUP($E31,Guidance!$B$10:$C$15,2,FALSE),1)</f>
        <v>2</v>
      </c>
      <c r="I31" s="38"/>
      <c r="J31" s="38"/>
      <c r="K31" s="38"/>
      <c r="L31" s="38"/>
      <c r="M31" s="49">
        <f>_xlfn.IFNA(VLOOKUP($L31,Guidance!$B$10:$C$15,2,FALSE)*VLOOKUP($K31,Guidance!$B$10:$C$15,2,FALSE),H31)</f>
        <v>2</v>
      </c>
      <c r="N31" s="87"/>
      <c r="O31" s="87"/>
      <c r="P31" s="87"/>
    </row>
    <row r="32" spans="2:21" ht="30" customHeight="1" x14ac:dyDescent="0.3">
      <c r="B32" s="13">
        <v>7</v>
      </c>
      <c r="C32" s="11" t="s">
        <v>54</v>
      </c>
      <c r="D32" s="11" t="s">
        <v>55</v>
      </c>
      <c r="E32" s="38" t="s">
        <v>98</v>
      </c>
      <c r="F32" s="38" t="s">
        <v>43</v>
      </c>
      <c r="G32" s="11" t="s">
        <v>43</v>
      </c>
      <c r="H32" s="14">
        <f>VLOOKUP($F32,Guidance!$B$10:$C$15,2,FALSE)*_xlfn.IFNA(VLOOKUP($E32,Guidance!$B$10:$C$15,2,FALSE),1)</f>
        <v>3</v>
      </c>
      <c r="I32" s="38"/>
      <c r="J32" s="38"/>
      <c r="K32" s="38"/>
      <c r="L32" s="38"/>
      <c r="M32" s="49">
        <f>_xlfn.IFNA(VLOOKUP($L32,Guidance!$B$10:$C$15,2,FALSE)*VLOOKUP($K32,Guidance!$B$10:$C$15,2,FALSE),H32)</f>
        <v>3</v>
      </c>
      <c r="N32" s="87"/>
      <c r="O32" s="87"/>
      <c r="P32" s="87"/>
    </row>
    <row r="33" spans="2:21" ht="28.8" x14ac:dyDescent="0.3">
      <c r="B33" s="13">
        <v>8</v>
      </c>
      <c r="C33" s="39" t="s">
        <v>56</v>
      </c>
      <c r="D33" s="11" t="s">
        <v>57</v>
      </c>
      <c r="E33" s="38" t="s">
        <v>98</v>
      </c>
      <c r="F33" s="48" t="s">
        <v>43</v>
      </c>
      <c r="G33" s="15" t="s">
        <v>43</v>
      </c>
      <c r="H33" s="14">
        <f>VLOOKUP($F33,Guidance!$B$10:$C$15,2,FALSE)*_xlfn.IFNA(VLOOKUP($E33,Guidance!$B$10:$C$15,2,FALSE),1)</f>
        <v>3</v>
      </c>
      <c r="I33" s="38"/>
      <c r="J33" s="38"/>
      <c r="K33" s="38"/>
      <c r="L33" s="38"/>
      <c r="M33" s="49">
        <f>_xlfn.IFNA(VLOOKUP($L33,Guidance!$B$10:$C$15,2,FALSE)*VLOOKUP($K33,Guidance!$B$10:$C$15,2,FALSE),H33)</f>
        <v>3</v>
      </c>
      <c r="N33" s="87"/>
      <c r="O33" s="87"/>
      <c r="P33" s="87"/>
    </row>
    <row r="34" spans="2:21" ht="9.75" customHeight="1" x14ac:dyDescent="0.3">
      <c r="B34" s="41"/>
      <c r="C34" s="42"/>
      <c r="D34" s="6"/>
      <c r="N34" s="98"/>
      <c r="O34" s="99"/>
      <c r="P34" s="100"/>
    </row>
    <row r="35" spans="2:21" x14ac:dyDescent="0.3">
      <c r="B35" s="103" t="s">
        <v>58</v>
      </c>
      <c r="C35" s="104"/>
      <c r="D35" s="104"/>
      <c r="E35" s="104"/>
      <c r="F35" s="104"/>
      <c r="G35" s="104"/>
      <c r="H35" s="104"/>
      <c r="I35" s="104"/>
      <c r="J35" s="104"/>
      <c r="K35" s="104"/>
      <c r="L35" s="104"/>
      <c r="M35" s="104"/>
      <c r="N35" s="104"/>
      <c r="O35" s="104"/>
      <c r="P35" s="105"/>
    </row>
    <row r="36" spans="2:21" ht="32.25" customHeight="1" x14ac:dyDescent="0.3">
      <c r="B36" s="13">
        <v>9</v>
      </c>
      <c r="C36" s="48"/>
      <c r="D36" s="11" t="s">
        <v>59</v>
      </c>
      <c r="E36" s="38" t="s">
        <v>60</v>
      </c>
      <c r="F36" s="48" t="s">
        <v>60</v>
      </c>
      <c r="G36" s="15"/>
      <c r="H36" s="14">
        <f>VLOOKUP($F36,Guidance!$B$10:$C$15,2,FALSE)*_xlfn.IFNA(VLOOKUP($E36,Guidance!$B$10:$C$15,2,FALSE),1)</f>
        <v>0</v>
      </c>
      <c r="I36" s="38"/>
      <c r="J36" s="38"/>
      <c r="K36" s="38"/>
      <c r="L36" s="38"/>
      <c r="M36" s="49">
        <f>_xlfn.IFNA(VLOOKUP($L36,Guidance!$B$10:$C$15,2,FALSE)*VLOOKUP($K36,Guidance!$B$10:$C$15,2,FALSE),H36)</f>
        <v>0</v>
      </c>
      <c r="N36" s="97"/>
      <c r="O36" s="97"/>
      <c r="P36" s="97"/>
    </row>
    <row r="37" spans="2:21" ht="32.25" customHeight="1" x14ac:dyDescent="0.3">
      <c r="B37" s="13">
        <v>10</v>
      </c>
      <c r="C37" s="48"/>
      <c r="D37" s="11" t="s">
        <v>59</v>
      </c>
      <c r="E37" s="38" t="s">
        <v>60</v>
      </c>
      <c r="F37" s="48" t="s">
        <v>60</v>
      </c>
      <c r="G37" s="15"/>
      <c r="H37" s="14">
        <f>VLOOKUP($F37,Guidance!$B$10:$C$15,2,FALSE)*_xlfn.IFNA(VLOOKUP($E37,Guidance!$B$10:$C$15,2,FALSE),1)</f>
        <v>0</v>
      </c>
      <c r="I37" s="38"/>
      <c r="J37" s="38"/>
      <c r="K37" s="38"/>
      <c r="L37" s="38"/>
      <c r="M37" s="49">
        <f>_xlfn.IFNA(VLOOKUP($L37,Guidance!$B$10:$C$15,2,FALSE)*VLOOKUP($K37,Guidance!$B$10:$C$15,2,FALSE),H37)</f>
        <v>0</v>
      </c>
      <c r="N37" s="97"/>
      <c r="O37" s="97"/>
      <c r="P37" s="97"/>
    </row>
    <row r="38" spans="2:21" x14ac:dyDescent="0.3">
      <c r="B38" s="6"/>
      <c r="C38" s="6"/>
      <c r="D38" s="6"/>
      <c r="E38" s="6"/>
      <c r="F38" s="6"/>
      <c r="G38" s="6"/>
      <c r="H38" s="6"/>
      <c r="I38" s="6"/>
      <c r="J38" s="6"/>
      <c r="K38" s="6"/>
      <c r="L38" s="6"/>
      <c r="M38" s="6"/>
      <c r="N38" s="6"/>
    </row>
    <row r="39" spans="2:21" s="18" customFormat="1" ht="18" x14ac:dyDescent="0.35">
      <c r="B39" s="17" t="s">
        <v>61</v>
      </c>
      <c r="C39" s="16"/>
      <c r="D39" s="17"/>
      <c r="R39" s="19"/>
      <c r="S39" s="19"/>
      <c r="T39" s="20"/>
      <c r="U39" s="20"/>
    </row>
    <row r="41" spans="2:21" ht="15" customHeight="1" x14ac:dyDescent="0.3">
      <c r="B41" s="83" t="s">
        <v>183</v>
      </c>
      <c r="C41" s="83"/>
      <c r="D41" s="83"/>
      <c r="E41" s="28" t="s">
        <v>62</v>
      </c>
      <c r="F41" s="4"/>
      <c r="G41" s="4"/>
      <c r="H41" s="40" t="s">
        <v>63</v>
      </c>
      <c r="I41" s="4"/>
      <c r="J41" s="29" t="s">
        <v>64</v>
      </c>
    </row>
    <row r="42" spans="2:21" x14ac:dyDescent="0.3">
      <c r="B42" s="83"/>
      <c r="C42" s="83"/>
      <c r="D42" s="83"/>
      <c r="E42" s="23"/>
      <c r="F42" s="24"/>
      <c r="G42" s="24"/>
      <c r="H42" s="25"/>
      <c r="I42" s="26"/>
      <c r="J42" s="27"/>
    </row>
    <row r="43" spans="2:21" ht="15" customHeight="1" x14ac:dyDescent="0.55000000000000004">
      <c r="B43" s="83"/>
      <c r="C43" s="83"/>
      <c r="D43" s="83"/>
      <c r="E43" s="111" t="str">
        <f>IF(COUNTIF(M26:M37,"&gt;10")&gt;1,"↑","")</f>
        <v/>
      </c>
      <c r="F43" s="111" t="str">
        <f>IF(COUNTIF(M26:M37,"&gt;10")=1,"↑","")</f>
        <v/>
      </c>
      <c r="G43" s="44"/>
      <c r="H43" s="111" t="str">
        <f>IF(COUNTIF(M26:M37,"&gt;10")&gt;0,"",IF((COUNTIF(M26:M37,"&gt;7")-COUNTIF(M26:M37,"&gt;10"))&gt;1,"↑",""))</f>
        <v/>
      </c>
      <c r="I43" s="111" t="str">
        <f>IF(COUNTIF(M26:M37,"&gt;10")&gt;0,"",IF(COUNTIF(M26:M37,"&gt;7")=1,"↑",""))</f>
        <v/>
      </c>
      <c r="J43" s="111" t="str">
        <f>IF(COUNTIF(M26:M37,"&gt;7")&gt;0,"","↑")</f>
        <v>↑</v>
      </c>
    </row>
    <row r="44" spans="2:21" ht="9.75" customHeight="1" x14ac:dyDescent="0.55000000000000004">
      <c r="B44" s="83"/>
      <c r="C44" s="83"/>
      <c r="D44" s="83"/>
      <c r="E44" s="111"/>
      <c r="F44" s="111"/>
      <c r="G44" s="44"/>
      <c r="H44" s="111"/>
      <c r="I44" s="111"/>
      <c r="J44" s="111"/>
    </row>
    <row r="45" spans="2:21" ht="40.5" customHeight="1" x14ac:dyDescent="0.3">
      <c r="B45" s="83"/>
      <c r="C45" s="83"/>
      <c r="D45" s="83"/>
      <c r="E45" s="30" t="s">
        <v>65</v>
      </c>
      <c r="F45" s="30" t="s">
        <v>66</v>
      </c>
      <c r="G45" s="30"/>
      <c r="H45" s="30" t="s">
        <v>67</v>
      </c>
      <c r="I45" s="30" t="s">
        <v>68</v>
      </c>
      <c r="J45" s="30" t="s">
        <v>69</v>
      </c>
    </row>
    <row r="46" spans="2:21" ht="15" thickBot="1" x14ac:dyDescent="0.35">
      <c r="B46" s="4" t="s">
        <v>70</v>
      </c>
      <c r="C46" s="5"/>
      <c r="D46" s="5"/>
      <c r="E46" s="30"/>
      <c r="F46" s="30"/>
      <c r="G46" s="30"/>
      <c r="H46" s="30"/>
      <c r="I46" s="30"/>
      <c r="J46" s="30"/>
    </row>
    <row r="47" spans="2:21" ht="54.75" customHeight="1" thickBot="1" x14ac:dyDescent="0.35">
      <c r="B47" s="112" t="str">
        <f>"Based on the information provided above, this dataset is "&amp;IF(OR(I43="↑",J43="↑"),"closer to the 'open' end of the scale",IF(E43="↑","on the 'closed' end of the scale","in the yellow/orange part of the scale"))&amp;". As per the guidance tab, "&amp;LOWER(IF(J43="↑",Guidance!G25,IF(I43="↑",Guidance!G24,IF(H43="↑",Guidance!G23,IF(F43="↑",Guidance!G22,IF(E43="↑",Guidance!G21,"Error"))))))&amp;IF(K20=TRUE,"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these datasets should be shared openly without restrictions. Given this information, please document a conclusion below.</v>
      </c>
      <c r="C47" s="113"/>
      <c r="D47" s="113"/>
      <c r="E47" s="113"/>
      <c r="F47" s="113"/>
      <c r="G47" s="113"/>
      <c r="H47" s="113"/>
      <c r="I47" s="113"/>
      <c r="J47" s="113"/>
      <c r="K47" s="114"/>
    </row>
    <row r="48" spans="2:21" x14ac:dyDescent="0.3">
      <c r="B48" s="5"/>
      <c r="C48" s="5"/>
      <c r="D48" s="5"/>
      <c r="E48" s="30"/>
      <c r="F48" s="30"/>
      <c r="G48" s="30"/>
      <c r="H48" s="30"/>
      <c r="I48" s="30"/>
      <c r="J48" s="30"/>
    </row>
    <row r="49" spans="2:21" x14ac:dyDescent="0.3">
      <c r="B49" s="22" t="s">
        <v>5</v>
      </c>
      <c r="C49" s="75" t="s">
        <v>71</v>
      </c>
      <c r="D49" s="76"/>
      <c r="E49" s="107" t="s">
        <v>188</v>
      </c>
      <c r="F49" s="108"/>
      <c r="G49" s="108"/>
      <c r="H49" s="108"/>
      <c r="I49" s="108"/>
      <c r="J49" s="109" t="str">
        <f>IF(E49="No","CLOSED",IF(E49="Yes","OPEN",IF(ISBLANK(E49),"OPEN",IF(E49="Yes - with some restrictions","SHARED","DISCUSSION REQUIRED"))))</f>
        <v>OPEN</v>
      </c>
      <c r="K49" s="110"/>
    </row>
    <row r="50" spans="2:21" ht="65.25" customHeight="1" x14ac:dyDescent="0.3">
      <c r="B50" s="22" t="s">
        <v>7</v>
      </c>
      <c r="C50" s="75" t="s">
        <v>72</v>
      </c>
      <c r="D50" s="75"/>
      <c r="E50" s="78" t="s">
        <v>191</v>
      </c>
      <c r="F50" s="78"/>
      <c r="G50" s="78"/>
      <c r="H50" s="78"/>
      <c r="I50" s="78"/>
      <c r="J50" s="78"/>
      <c r="K50" s="78"/>
    </row>
    <row r="51" spans="2:21" ht="54" customHeight="1" x14ac:dyDescent="0.3">
      <c r="B51" s="22" t="s">
        <v>9</v>
      </c>
      <c r="C51" s="75" t="s">
        <v>73</v>
      </c>
      <c r="D51" s="75"/>
      <c r="E51" s="106" t="s">
        <v>192</v>
      </c>
      <c r="F51" s="106"/>
      <c r="G51" s="106"/>
      <c r="H51" s="106"/>
      <c r="I51" s="106"/>
      <c r="J51" s="106"/>
      <c r="K51" s="106"/>
    </row>
    <row r="52" spans="2:21" ht="48" customHeight="1" x14ac:dyDescent="0.3">
      <c r="B52" s="22" t="s">
        <v>11</v>
      </c>
      <c r="C52" s="75" t="s">
        <v>180</v>
      </c>
      <c r="D52" s="75"/>
      <c r="E52" s="78" t="s">
        <v>193</v>
      </c>
      <c r="F52" s="78"/>
      <c r="G52" s="78"/>
      <c r="H52" s="78"/>
      <c r="I52" s="78"/>
      <c r="J52" s="78"/>
      <c r="K52" s="78"/>
    </row>
    <row r="53" spans="2:21" x14ac:dyDescent="0.3">
      <c r="B53" s="22" t="s">
        <v>15</v>
      </c>
      <c r="C53" s="75" t="s">
        <v>74</v>
      </c>
      <c r="D53" s="75"/>
      <c r="E53" s="78" t="s">
        <v>194</v>
      </c>
      <c r="F53" s="78"/>
      <c r="G53" s="78"/>
      <c r="H53" s="78"/>
      <c r="I53" s="78"/>
      <c r="J53" s="78"/>
      <c r="K53" s="78"/>
    </row>
    <row r="54" spans="2:21" x14ac:dyDescent="0.3">
      <c r="B54" s="22"/>
      <c r="C54" s="43"/>
      <c r="D54" s="43"/>
      <c r="E54" s="71"/>
      <c r="F54" s="71"/>
      <c r="G54" s="71"/>
      <c r="H54" s="71"/>
      <c r="I54" s="71"/>
      <c r="J54" s="71"/>
      <c r="K54" s="71"/>
    </row>
    <row r="55" spans="2:21" x14ac:dyDescent="0.3">
      <c r="B55" s="81" t="s">
        <v>75</v>
      </c>
      <c r="C55" s="81"/>
      <c r="D55" s="81"/>
      <c r="E55" s="78"/>
      <c r="F55" s="78"/>
      <c r="G55" s="78"/>
      <c r="H55" s="78"/>
      <c r="I55" s="78"/>
      <c r="J55" s="78"/>
      <c r="K55" s="78"/>
    </row>
    <row r="56" spans="2:21" x14ac:dyDescent="0.3">
      <c r="B56" s="81" t="s">
        <v>76</v>
      </c>
      <c r="C56" s="81"/>
      <c r="D56" s="81"/>
      <c r="E56" s="78"/>
      <c r="F56" s="78"/>
      <c r="G56" s="78"/>
      <c r="H56" s="78"/>
      <c r="I56" s="78"/>
      <c r="J56" s="78"/>
      <c r="K56" s="78"/>
    </row>
    <row r="57" spans="2:21" x14ac:dyDescent="0.3">
      <c r="B57" s="72"/>
      <c r="C57" s="72"/>
      <c r="D57" s="72"/>
      <c r="E57" s="73"/>
      <c r="F57" s="73"/>
      <c r="G57" s="73"/>
      <c r="H57" s="73"/>
      <c r="I57" s="73"/>
      <c r="J57" s="73"/>
      <c r="K57" s="73"/>
    </row>
    <row r="58" spans="2:21" s="74" customFormat="1" x14ac:dyDescent="0.3">
      <c r="B58" s="75" t="s">
        <v>182</v>
      </c>
      <c r="C58" s="75"/>
      <c r="D58" s="75"/>
      <c r="E58" s="75"/>
      <c r="F58" s="75"/>
      <c r="G58" s="75"/>
      <c r="H58" s="75"/>
      <c r="I58" s="75"/>
      <c r="J58" s="82" t="s">
        <v>175</v>
      </c>
      <c r="K58" s="82"/>
      <c r="R58" s="5"/>
      <c r="S58" s="5"/>
      <c r="T58" s="5"/>
      <c r="U58" s="5"/>
    </row>
    <row r="60" spans="2:21" s="18" customFormat="1" ht="18" x14ac:dyDescent="0.35">
      <c r="B60" s="17" t="s">
        <v>77</v>
      </c>
      <c r="C60" s="16"/>
      <c r="D60" s="17"/>
      <c r="R60" s="19"/>
      <c r="S60" s="19"/>
      <c r="T60" s="20"/>
      <c r="U60" s="20"/>
    </row>
    <row r="62" spans="2:21" x14ac:dyDescent="0.3">
      <c r="B62" s="77" t="s">
        <v>78</v>
      </c>
      <c r="C62" s="77"/>
      <c r="D62" s="79" t="s">
        <v>195</v>
      </c>
      <c r="E62" s="80"/>
    </row>
    <row r="63" spans="2:21" x14ac:dyDescent="0.3">
      <c r="B63" s="77" t="s">
        <v>79</v>
      </c>
      <c r="C63" s="77"/>
      <c r="D63" s="79" t="s">
        <v>187</v>
      </c>
      <c r="E63" s="80"/>
    </row>
    <row r="66" spans="2:3" x14ac:dyDescent="0.3">
      <c r="B66" s="46"/>
    </row>
    <row r="70" spans="2:3" x14ac:dyDescent="0.3">
      <c r="C70" s="46"/>
    </row>
    <row r="71" spans="2:3" x14ac:dyDescent="0.3">
      <c r="C71" s="46"/>
    </row>
    <row r="72" spans="2:3" x14ac:dyDescent="0.3">
      <c r="C72" s="46"/>
    </row>
    <row r="73" spans="2:3" x14ac:dyDescent="0.3">
      <c r="C73" s="46"/>
    </row>
    <row r="74" spans="2:3" x14ac:dyDescent="0.3">
      <c r="C74" s="46"/>
    </row>
    <row r="75" spans="2:3" x14ac:dyDescent="0.3">
      <c r="C75" s="46"/>
    </row>
    <row r="76" spans="2:3" x14ac:dyDescent="0.3">
      <c r="C76" s="46"/>
    </row>
  </sheetData>
  <sheetProtection sheet="1" formatRows="0" selectLockedCells="1"/>
  <mergeCells count="59">
    <mergeCell ref="J16:P16"/>
    <mergeCell ref="N37:P37"/>
    <mergeCell ref="B35:P35"/>
    <mergeCell ref="C51:D51"/>
    <mergeCell ref="E51:K51"/>
    <mergeCell ref="E49:I49"/>
    <mergeCell ref="J49:K49"/>
    <mergeCell ref="B41:D45"/>
    <mergeCell ref="C49:D49"/>
    <mergeCell ref="E50:K50"/>
    <mergeCell ref="E43:E44"/>
    <mergeCell ref="F43:F44"/>
    <mergeCell ref="H43:H44"/>
    <mergeCell ref="I43:I44"/>
    <mergeCell ref="J43:J44"/>
    <mergeCell ref="B47:K47"/>
    <mergeCell ref="N26:P26"/>
    <mergeCell ref="N27:P27"/>
    <mergeCell ref="N28:P28"/>
    <mergeCell ref="N29:P29"/>
    <mergeCell ref="N36:P36"/>
    <mergeCell ref="N30:P30"/>
    <mergeCell ref="N31:P31"/>
    <mergeCell ref="N32:P32"/>
    <mergeCell ref="N33:P33"/>
    <mergeCell ref="N34:P34"/>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B63:C63"/>
    <mergeCell ref="D62:E62"/>
    <mergeCell ref="D63:E63"/>
    <mergeCell ref="B55:D55"/>
    <mergeCell ref="E55:K55"/>
    <mergeCell ref="B56:D56"/>
    <mergeCell ref="E56:K56"/>
    <mergeCell ref="B58:I58"/>
    <mergeCell ref="J58:K58"/>
    <mergeCell ref="C19:D19"/>
    <mergeCell ref="C18:D18"/>
    <mergeCell ref="B62:C62"/>
    <mergeCell ref="C52:D52"/>
    <mergeCell ref="E52:K52"/>
    <mergeCell ref="C53:D53"/>
    <mergeCell ref="E53:K53"/>
    <mergeCell ref="C50:D50"/>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3">
    <cfRule type="colorScale" priority="40">
      <colorScale>
        <cfvo type="num" val="1"/>
        <cfvo type="num" val="12.5"/>
        <cfvo type="num" val="25"/>
        <color rgb="FF00B050"/>
        <color theme="5"/>
        <color rgb="FFC00000"/>
      </colorScale>
    </cfRule>
  </conditionalFormatting>
  <conditionalFormatting sqref="H36">
    <cfRule type="colorScale" priority="16">
      <colorScale>
        <cfvo type="num" val="1"/>
        <cfvo type="num" val="12.5"/>
        <cfvo type="num" val="25"/>
        <color rgb="FF00B050"/>
        <color theme="5"/>
        <color rgb="FFC00000"/>
      </colorScale>
    </cfRule>
  </conditionalFormatting>
  <conditionalFormatting sqref="H37">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49">
    <cfRule type="containsText" dxfId="12" priority="11" operator="containsText" text="SHARED">
      <formula>NOT(ISERROR(SEARCH("SHARED",J49)))</formula>
    </cfRule>
    <cfRule type="containsText" dxfId="11" priority="21" operator="containsText" text="REQUIRED">
      <formula>NOT(ISERROR(SEARCH("REQUIRED",J49)))</formula>
    </cfRule>
    <cfRule type="containsText" dxfId="10" priority="22" operator="containsText" text="OPEN">
      <formula>NOT(ISERROR(SEARCH("OPEN",J49)))</formula>
    </cfRule>
    <cfRule type="containsText" dxfId="9" priority="23" operator="containsText" text="CLOSED">
      <formula>NOT(ISERROR(SEARCH("CLOSED",J49)))</formula>
    </cfRule>
  </conditionalFormatting>
  <conditionalFormatting sqref="J26:M33 J36:M36">
    <cfRule type="expression" dxfId="8" priority="41">
      <formula>OR(ISBLANK($I26),$I26&lt;&gt;"Yes")</formula>
    </cfRule>
  </conditionalFormatting>
  <conditionalFormatting sqref="J37:M37">
    <cfRule type="expression" dxfId="7" priority="14">
      <formula>OR(ISBLANK($I37),$I37="No")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3">
    <cfRule type="colorScale" priority="39">
      <colorScale>
        <cfvo type="num" val="1"/>
        <cfvo type="num" val="12.5"/>
        <cfvo type="num" val="25"/>
        <color rgb="FF00B050"/>
        <color theme="5"/>
        <color rgb="FFC00000"/>
      </colorScale>
    </cfRule>
  </conditionalFormatting>
  <conditionalFormatting sqref="M36">
    <cfRule type="colorScale" priority="15">
      <colorScale>
        <cfvo type="num" val="1"/>
        <cfvo type="num" val="12.5"/>
        <cfvo type="num" val="25"/>
        <color rgb="FF00B050"/>
        <color theme="5"/>
        <color rgb="FFC00000"/>
      </colorScale>
    </cfRule>
  </conditionalFormatting>
  <conditionalFormatting sqref="M37">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49" xr:uid="{FADD17E7-5F28-4D71-910A-934A12D22AD0}">
      <formula1>"Yes,Yes - with some restrictions,Further discussion required,No"</formula1>
    </dataValidation>
    <dataValidation type="list" allowBlank="1" showInputMessage="1" showErrorMessage="1" sqref="D63:E63" xr:uid="{3D2E4268-5414-4B2C-B630-03047ACC95EA}">
      <formula1>"Yes,No"</formula1>
    </dataValidation>
    <dataValidation type="list" allowBlank="1" showInputMessage="1" showErrorMessage="1" sqref="D62:E62"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6:I37 I26:I33" xr:uid="{73377B24-B81C-49E5-9760-36985496A779}">
      <formula1>"Yes,No,Unsure,N/A"</formula1>
    </dataValidation>
  </dataValidations>
  <hyperlinks>
    <hyperlink ref="J58:K58"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K26:L33 K36:L37 E36:G37 E26:G33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5"/>
  <sheetViews>
    <sheetView showGridLines="0" workbookViewId="0">
      <selection activeCell="E10" sqref="E10:E15"/>
    </sheetView>
  </sheetViews>
  <sheetFormatPr defaultRowHeight="14.4" x14ac:dyDescent="0.3"/>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x14ac:dyDescent="0.35">
      <c r="B2" s="7" t="s">
        <v>80</v>
      </c>
      <c r="P2" s="9"/>
      <c r="Q2" s="9"/>
      <c r="R2" s="10"/>
      <c r="S2" s="10"/>
    </row>
    <row r="3" spans="2:19" ht="23.25" customHeight="1" x14ac:dyDescent="0.3">
      <c r="B3" s="83" t="s">
        <v>81</v>
      </c>
      <c r="C3" s="83"/>
      <c r="D3" s="83"/>
      <c r="E3" s="83"/>
      <c r="F3" s="83"/>
      <c r="G3" s="83"/>
      <c r="H3" s="83"/>
      <c r="I3" s="83"/>
      <c r="J3" s="83"/>
      <c r="K3" s="83"/>
      <c r="P3" s="4"/>
      <c r="Q3" s="4"/>
      <c r="R3" s="5"/>
      <c r="S3" s="5"/>
    </row>
    <row r="4" spans="2:19" ht="102" customHeight="1" x14ac:dyDescent="0.3">
      <c r="B4" s="116" t="s">
        <v>82</v>
      </c>
      <c r="C4" s="116"/>
      <c r="D4" s="116"/>
      <c r="E4" s="116"/>
      <c r="F4" s="116"/>
      <c r="G4" s="116"/>
      <c r="H4" s="116"/>
      <c r="I4" s="116"/>
      <c r="J4" s="116"/>
      <c r="K4" s="116"/>
      <c r="P4" s="4"/>
      <c r="Q4" s="4"/>
      <c r="R4" s="5"/>
      <c r="S4" s="5"/>
    </row>
    <row r="6" spans="2:19" s="8" customFormat="1" ht="18" x14ac:dyDescent="0.35">
      <c r="B6" s="7" t="s">
        <v>83</v>
      </c>
      <c r="P6" s="9"/>
      <c r="Q6" s="9"/>
      <c r="R6" s="10"/>
      <c r="S6" s="10"/>
    </row>
    <row r="7" spans="2:19" x14ac:dyDescent="0.3">
      <c r="B7" s="83" t="s">
        <v>84</v>
      </c>
      <c r="C7" s="83"/>
      <c r="D7" s="83"/>
      <c r="E7" s="83"/>
      <c r="F7" s="83"/>
      <c r="G7" s="83"/>
      <c r="H7" s="83"/>
      <c r="I7" s="83"/>
      <c r="J7" s="83"/>
      <c r="K7" s="83"/>
      <c r="P7" s="4"/>
      <c r="Q7" s="4"/>
      <c r="R7" s="5"/>
      <c r="S7" s="5"/>
    </row>
    <row r="8" spans="2:19" x14ac:dyDescent="0.3">
      <c r="B8" s="1"/>
      <c r="P8" s="4"/>
      <c r="Q8" s="4"/>
      <c r="R8" s="5"/>
      <c r="S8" s="5"/>
    </row>
    <row r="9" spans="2:19" x14ac:dyDescent="0.3">
      <c r="B9" s="50" t="s">
        <v>85</v>
      </c>
      <c r="C9" s="50" t="s">
        <v>86</v>
      </c>
      <c r="D9" s="50" t="s">
        <v>87</v>
      </c>
      <c r="E9" s="50" t="s">
        <v>88</v>
      </c>
    </row>
    <row r="10" spans="2:19" ht="28.8" x14ac:dyDescent="0.3">
      <c r="B10" s="51" t="s">
        <v>89</v>
      </c>
      <c r="C10" s="51">
        <v>5</v>
      </c>
      <c r="D10" s="52" t="s">
        <v>90</v>
      </c>
      <c r="E10" s="52" t="s">
        <v>91</v>
      </c>
    </row>
    <row r="11" spans="2:19" ht="28.8" x14ac:dyDescent="0.3">
      <c r="B11" s="51" t="s">
        <v>42</v>
      </c>
      <c r="C11" s="51">
        <v>4</v>
      </c>
      <c r="D11" s="52" t="s">
        <v>92</v>
      </c>
      <c r="E11" s="52" t="s">
        <v>93</v>
      </c>
    </row>
    <row r="12" spans="2:19" ht="28.8" x14ac:dyDescent="0.3">
      <c r="B12" s="51" t="s">
        <v>43</v>
      </c>
      <c r="C12" s="51">
        <v>3</v>
      </c>
      <c r="D12" s="52" t="s">
        <v>94</v>
      </c>
      <c r="E12" s="52" t="s">
        <v>95</v>
      </c>
    </row>
    <row r="13" spans="2:19" ht="28.8" x14ac:dyDescent="0.3">
      <c r="B13" s="51" t="s">
        <v>53</v>
      </c>
      <c r="C13" s="51">
        <v>2</v>
      </c>
      <c r="D13" s="52" t="s">
        <v>96</v>
      </c>
      <c r="E13" s="52" t="s">
        <v>97</v>
      </c>
    </row>
    <row r="14" spans="2:19" ht="28.8" x14ac:dyDescent="0.3">
      <c r="B14" s="51" t="s">
        <v>98</v>
      </c>
      <c r="C14" s="51">
        <v>1</v>
      </c>
      <c r="D14" s="52" t="s">
        <v>99</v>
      </c>
      <c r="E14" s="52" t="s">
        <v>100</v>
      </c>
    </row>
    <row r="15" spans="2:19" x14ac:dyDescent="0.3">
      <c r="B15" s="51" t="s">
        <v>60</v>
      </c>
      <c r="C15" s="51">
        <v>0</v>
      </c>
      <c r="D15" s="52" t="s">
        <v>101</v>
      </c>
      <c r="E15" s="52" t="s">
        <v>102</v>
      </c>
    </row>
    <row r="17" spans="1:19" s="8" customFormat="1" ht="18" x14ac:dyDescent="0.35">
      <c r="B17" s="7" t="s">
        <v>86</v>
      </c>
      <c r="P17" s="9"/>
      <c r="Q17" s="9"/>
      <c r="R17" s="10"/>
      <c r="S17" s="10"/>
    </row>
    <row r="18" spans="1:19" s="2" customFormat="1" ht="32.25" customHeight="1" x14ac:dyDescent="0.3">
      <c r="B18" s="83" t="s">
        <v>103</v>
      </c>
      <c r="C18" s="83"/>
      <c r="D18" s="83"/>
      <c r="E18" s="83"/>
      <c r="F18" s="83"/>
      <c r="G18" s="83"/>
      <c r="H18" s="83"/>
      <c r="I18" s="83"/>
      <c r="J18" s="83"/>
      <c r="K18" s="83"/>
    </row>
    <row r="19" spans="1:19" s="2" customFormat="1" x14ac:dyDescent="0.3"/>
    <row r="20" spans="1:19" s="2" customFormat="1" x14ac:dyDescent="0.3">
      <c r="B20" s="53" t="s">
        <v>104</v>
      </c>
      <c r="C20" s="117" t="s">
        <v>105</v>
      </c>
      <c r="D20" s="117"/>
      <c r="E20" s="117" t="s">
        <v>106</v>
      </c>
      <c r="F20" s="117"/>
      <c r="G20" s="69" t="s">
        <v>107</v>
      </c>
      <c r="H20"/>
      <c r="I20"/>
      <c r="J20"/>
    </row>
    <row r="21" spans="1:19" ht="30" customHeight="1" x14ac:dyDescent="0.3">
      <c r="B21" s="54" t="s">
        <v>65</v>
      </c>
      <c r="C21" s="55"/>
      <c r="D21" s="56" t="s">
        <v>62</v>
      </c>
      <c r="E21" s="118" t="s">
        <v>108</v>
      </c>
      <c r="F21" s="118"/>
      <c r="G21" s="64" t="s">
        <v>109</v>
      </c>
    </row>
    <row r="22" spans="1:19" ht="33" customHeight="1" x14ac:dyDescent="0.3">
      <c r="A22" s="4"/>
      <c r="B22" s="54" t="s">
        <v>66</v>
      </c>
      <c r="C22" s="57"/>
      <c r="D22" s="56"/>
      <c r="E22" s="118" t="s">
        <v>110</v>
      </c>
      <c r="F22" s="118"/>
      <c r="G22" s="64" t="s">
        <v>111</v>
      </c>
    </row>
    <row r="23" spans="1:19" ht="30" customHeight="1" x14ac:dyDescent="0.3">
      <c r="A23" s="4"/>
      <c r="B23" s="54" t="s">
        <v>67</v>
      </c>
      <c r="C23" s="58"/>
      <c r="D23" s="56" t="s">
        <v>63</v>
      </c>
      <c r="E23" s="118" t="s">
        <v>112</v>
      </c>
      <c r="F23" s="118"/>
      <c r="G23" s="64" t="s">
        <v>113</v>
      </c>
    </row>
    <row r="24" spans="1:19" ht="30" customHeight="1" x14ac:dyDescent="0.3">
      <c r="B24" s="54" t="s">
        <v>68</v>
      </c>
      <c r="C24" s="59"/>
      <c r="D24" s="56"/>
      <c r="E24" s="118" t="s">
        <v>114</v>
      </c>
      <c r="F24" s="118"/>
      <c r="G24" s="64" t="s">
        <v>115</v>
      </c>
    </row>
    <row r="25" spans="1:19" ht="30.75" customHeight="1" x14ac:dyDescent="0.3">
      <c r="A25" s="4"/>
      <c r="B25" s="54" t="s">
        <v>69</v>
      </c>
      <c r="C25" s="60"/>
      <c r="D25" s="56" t="s">
        <v>64</v>
      </c>
      <c r="E25" s="118" t="s">
        <v>116</v>
      </c>
      <c r="F25" s="118"/>
      <c r="G25" s="64" t="s">
        <v>117</v>
      </c>
    </row>
    <row r="26" spans="1:19" x14ac:dyDescent="0.3">
      <c r="A26" s="4"/>
      <c r="B26" s="6"/>
      <c r="C26" s="4"/>
      <c r="D26" s="6"/>
      <c r="E26" s="5"/>
      <c r="F26" s="5"/>
      <c r="G26" s="5"/>
    </row>
    <row r="27" spans="1:19" s="8" customFormat="1" ht="18" x14ac:dyDescent="0.35">
      <c r="B27" s="7" t="s">
        <v>118</v>
      </c>
      <c r="P27" s="9"/>
      <c r="Q27" s="9"/>
      <c r="R27" s="10"/>
      <c r="S27" s="10"/>
    </row>
    <row r="28" spans="1:19" s="2" customFormat="1" ht="32.25" customHeight="1" x14ac:dyDescent="0.3">
      <c r="B28" s="83" t="s">
        <v>119</v>
      </c>
      <c r="C28" s="83"/>
      <c r="D28" s="83"/>
      <c r="E28" s="83"/>
      <c r="F28" s="83"/>
      <c r="G28" s="83"/>
      <c r="H28" s="83"/>
      <c r="I28" s="83"/>
      <c r="J28" s="83"/>
      <c r="K28" s="83"/>
    </row>
    <row r="29" spans="1:19" x14ac:dyDescent="0.3">
      <c r="A29" s="4"/>
      <c r="B29" s="6"/>
      <c r="C29" s="4"/>
      <c r="D29" s="6"/>
      <c r="E29" s="5"/>
      <c r="F29" s="5"/>
      <c r="G29" s="5"/>
    </row>
    <row r="30" spans="1:19" x14ac:dyDescent="0.3">
      <c r="A30" s="4"/>
      <c r="B30" s="67" t="s">
        <v>120</v>
      </c>
      <c r="C30" s="119" t="s">
        <v>121</v>
      </c>
      <c r="D30" s="119"/>
      <c r="E30" s="119"/>
      <c r="F30" s="5"/>
      <c r="G30" s="5"/>
    </row>
    <row r="31" spans="1:19" x14ac:dyDescent="0.3">
      <c r="A31" s="4"/>
      <c r="B31" s="47" t="s">
        <v>41</v>
      </c>
      <c r="C31" s="115" t="s">
        <v>122</v>
      </c>
      <c r="D31" s="115"/>
      <c r="E31" s="115"/>
      <c r="F31" s="115"/>
      <c r="G31" s="5"/>
    </row>
    <row r="32" spans="1:19" x14ac:dyDescent="0.3">
      <c r="A32" s="4"/>
      <c r="B32" s="47" t="s">
        <v>45</v>
      </c>
      <c r="C32" s="115" t="s">
        <v>123</v>
      </c>
      <c r="D32" s="115"/>
      <c r="E32" s="115"/>
      <c r="F32" s="115"/>
      <c r="G32" s="5"/>
    </row>
    <row r="33" spans="1:19" x14ac:dyDescent="0.3">
      <c r="A33" s="4"/>
      <c r="B33" s="47" t="s">
        <v>47</v>
      </c>
      <c r="C33" s="115" t="s">
        <v>124</v>
      </c>
      <c r="D33" s="115"/>
      <c r="E33" s="115"/>
      <c r="F33" s="115"/>
      <c r="G33" s="5"/>
    </row>
    <row r="34" spans="1:19" x14ac:dyDescent="0.3">
      <c r="A34" s="4"/>
      <c r="B34" s="47" t="s">
        <v>49</v>
      </c>
      <c r="C34" s="115" t="s">
        <v>178</v>
      </c>
      <c r="D34" s="115"/>
      <c r="E34" s="115"/>
      <c r="F34" s="115"/>
      <c r="G34" s="5"/>
    </row>
    <row r="35" spans="1:19" x14ac:dyDescent="0.3">
      <c r="A35" s="4"/>
      <c r="B35" s="47" t="s">
        <v>50</v>
      </c>
      <c r="C35" s="120" t="s">
        <v>177</v>
      </c>
      <c r="D35" s="120"/>
      <c r="E35" s="120"/>
      <c r="F35" s="120"/>
      <c r="G35" s="5"/>
    </row>
    <row r="36" spans="1:19" x14ac:dyDescent="0.3">
      <c r="A36" s="4"/>
      <c r="B36" s="47" t="s">
        <v>52</v>
      </c>
      <c r="C36" s="115" t="s">
        <v>181</v>
      </c>
      <c r="D36" s="115"/>
      <c r="E36" s="115"/>
      <c r="F36" s="115"/>
      <c r="G36" s="5"/>
    </row>
    <row r="37" spans="1:19" x14ac:dyDescent="0.3">
      <c r="A37" s="4"/>
      <c r="B37" s="47" t="s">
        <v>55</v>
      </c>
      <c r="C37" s="115" t="s">
        <v>176</v>
      </c>
      <c r="D37" s="115"/>
      <c r="E37" s="115"/>
      <c r="F37" s="115"/>
      <c r="G37" s="5"/>
    </row>
    <row r="38" spans="1:19" x14ac:dyDescent="0.3">
      <c r="A38" s="4"/>
      <c r="B38" s="6" t="s">
        <v>57</v>
      </c>
      <c r="C38" s="115" t="s">
        <v>179</v>
      </c>
      <c r="D38" s="115"/>
      <c r="E38" s="115"/>
      <c r="F38" s="115"/>
      <c r="G38" s="5"/>
    </row>
    <row r="39" spans="1:19" x14ac:dyDescent="0.3">
      <c r="A39" s="4"/>
      <c r="B39" s="6"/>
      <c r="C39" s="4"/>
      <c r="D39" s="6"/>
      <c r="E39" s="5"/>
      <c r="F39" s="5"/>
      <c r="G39" s="5"/>
    </row>
    <row r="40" spans="1:19" s="8" customFormat="1" ht="18" x14ac:dyDescent="0.35">
      <c r="B40" s="7" t="s">
        <v>125</v>
      </c>
      <c r="P40" s="9"/>
      <c r="Q40" s="9"/>
      <c r="R40" s="10"/>
      <c r="S40" s="10"/>
    </row>
    <row r="41" spans="1:19" x14ac:dyDescent="0.3">
      <c r="B41" s="83" t="s">
        <v>126</v>
      </c>
      <c r="C41" s="83"/>
      <c r="D41" s="83"/>
      <c r="E41" s="83"/>
      <c r="F41" s="83"/>
      <c r="G41" s="83"/>
      <c r="H41" s="83"/>
      <c r="I41" s="83"/>
      <c r="J41" s="83"/>
      <c r="K41" s="83"/>
    </row>
    <row r="43" spans="1:19" s="2" customFormat="1" ht="15" customHeight="1" x14ac:dyDescent="0.3">
      <c r="B43" s="61" t="s">
        <v>127</v>
      </c>
      <c r="C43" s="121" t="s">
        <v>128</v>
      </c>
      <c r="D43" s="121"/>
      <c r="E43" s="121"/>
      <c r="F43" s="62" t="s">
        <v>129</v>
      </c>
      <c r="G43" s="63" t="s">
        <v>130</v>
      </c>
    </row>
    <row r="44" spans="1:19" s="2" customFormat="1" ht="48.75" customHeight="1" x14ac:dyDescent="0.3">
      <c r="B44" s="54" t="s">
        <v>131</v>
      </c>
      <c r="C44" s="118" t="s">
        <v>132</v>
      </c>
      <c r="D44" s="118"/>
      <c r="E44" s="118"/>
      <c r="F44" s="56" t="s">
        <v>133</v>
      </c>
      <c r="G44" s="64" t="s">
        <v>134</v>
      </c>
    </row>
    <row r="45" spans="1:19" s="2" customFormat="1" ht="32.25" customHeight="1" x14ac:dyDescent="0.3">
      <c r="B45" s="54" t="s">
        <v>135</v>
      </c>
      <c r="C45" s="118" t="s">
        <v>136</v>
      </c>
      <c r="D45" s="118"/>
      <c r="E45" s="118"/>
      <c r="F45" s="56" t="s">
        <v>137</v>
      </c>
      <c r="G45" s="64" t="s">
        <v>138</v>
      </c>
    </row>
    <row r="46" spans="1:19" s="2" customFormat="1" ht="30" customHeight="1" x14ac:dyDescent="0.3">
      <c r="B46" s="54" t="s">
        <v>139</v>
      </c>
      <c r="C46" s="118" t="s">
        <v>140</v>
      </c>
      <c r="D46" s="118"/>
      <c r="E46" s="118"/>
      <c r="F46" s="56" t="s">
        <v>141</v>
      </c>
      <c r="G46" s="64" t="s">
        <v>142</v>
      </c>
    </row>
    <row r="47" spans="1:19" s="2" customFormat="1" ht="32.25" customHeight="1" x14ac:dyDescent="0.3">
      <c r="B47" s="54" t="s">
        <v>143</v>
      </c>
      <c r="C47" s="118" t="s">
        <v>144</v>
      </c>
      <c r="D47" s="118"/>
      <c r="E47" s="118"/>
      <c r="F47" s="56" t="s">
        <v>145</v>
      </c>
      <c r="G47" s="64" t="s">
        <v>146</v>
      </c>
    </row>
    <row r="48" spans="1:19" s="2" customFormat="1" ht="30" customHeight="1" x14ac:dyDescent="0.3">
      <c r="B48" s="54" t="s">
        <v>147</v>
      </c>
      <c r="C48" s="118" t="s">
        <v>148</v>
      </c>
      <c r="D48" s="118"/>
      <c r="E48" s="118"/>
      <c r="F48" s="56" t="s">
        <v>149</v>
      </c>
      <c r="G48" s="64" t="s">
        <v>150</v>
      </c>
    </row>
    <row r="49" spans="2:7" s="2" customFormat="1" ht="30" customHeight="1" x14ac:dyDescent="0.3">
      <c r="B49" s="54" t="s">
        <v>151</v>
      </c>
      <c r="C49" s="118" t="s">
        <v>152</v>
      </c>
      <c r="D49" s="118"/>
      <c r="E49" s="118"/>
      <c r="F49" s="56" t="s">
        <v>153</v>
      </c>
      <c r="G49" s="64" t="s">
        <v>154</v>
      </c>
    </row>
    <row r="50" spans="2:7" s="2" customFormat="1" ht="45.75" customHeight="1" x14ac:dyDescent="0.3">
      <c r="B50" s="54" t="s">
        <v>155</v>
      </c>
      <c r="C50" s="118" t="s">
        <v>156</v>
      </c>
      <c r="D50" s="118"/>
      <c r="E50" s="118"/>
      <c r="F50" s="56" t="s">
        <v>157</v>
      </c>
      <c r="G50" s="64" t="s">
        <v>158</v>
      </c>
    </row>
    <row r="51" spans="2:7" s="2" customFormat="1" ht="30.75" customHeight="1" x14ac:dyDescent="0.3">
      <c r="B51" s="54" t="s">
        <v>159</v>
      </c>
      <c r="C51" s="118" t="s">
        <v>160</v>
      </c>
      <c r="D51" s="118"/>
      <c r="E51" s="118"/>
      <c r="F51" s="56" t="s">
        <v>161</v>
      </c>
      <c r="G51" s="64" t="s">
        <v>162</v>
      </c>
    </row>
    <row r="52" spans="2:7" s="2" customFormat="1" ht="30" customHeight="1" x14ac:dyDescent="0.3">
      <c r="B52" s="54" t="s">
        <v>163</v>
      </c>
      <c r="C52" s="118" t="s">
        <v>164</v>
      </c>
      <c r="D52" s="118"/>
      <c r="E52" s="118"/>
      <c r="F52" s="56" t="s">
        <v>165</v>
      </c>
      <c r="G52" s="64" t="s">
        <v>166</v>
      </c>
    </row>
    <row r="53" spans="2:7" s="2" customFormat="1" ht="30.75" customHeight="1" x14ac:dyDescent="0.3">
      <c r="B53" s="54" t="s">
        <v>167</v>
      </c>
      <c r="C53" s="118" t="s">
        <v>168</v>
      </c>
      <c r="D53" s="118"/>
      <c r="E53" s="118"/>
      <c r="F53" s="56" t="s">
        <v>169</v>
      </c>
      <c r="G53" s="64" t="s">
        <v>170</v>
      </c>
    </row>
    <row r="54" spans="2:7" s="2" customFormat="1" ht="45.75" customHeight="1" x14ac:dyDescent="0.3">
      <c r="B54" s="54" t="s">
        <v>171</v>
      </c>
      <c r="C54" s="118" t="s">
        <v>172</v>
      </c>
      <c r="D54" s="118"/>
      <c r="E54" s="118"/>
      <c r="F54" s="56" t="s">
        <v>173</v>
      </c>
      <c r="G54" s="64" t="s">
        <v>174</v>
      </c>
    </row>
    <row r="55" spans="2:7" s="2" customFormat="1" x14ac:dyDescent="0.3">
      <c r="B55" s="6"/>
    </row>
  </sheetData>
  <sheetProtection sheet="1" objects="1" scenarios="1"/>
  <mergeCells count="34">
    <mergeCell ref="C54:E54"/>
    <mergeCell ref="C47:E47"/>
    <mergeCell ref="C48:E48"/>
    <mergeCell ref="C49:E49"/>
    <mergeCell ref="C50:E50"/>
    <mergeCell ref="C51:E51"/>
    <mergeCell ref="C52:E52"/>
    <mergeCell ref="C45:E45"/>
    <mergeCell ref="C46:E46"/>
    <mergeCell ref="C53:E53"/>
    <mergeCell ref="C43:E43"/>
    <mergeCell ref="C44:E44"/>
    <mergeCell ref="B41:K41"/>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36:F36"/>
    <mergeCell ref="C37:F37"/>
    <mergeCell ref="C38:F38"/>
    <mergeCell ref="B3:K3"/>
    <mergeCell ref="B4:K4"/>
    <mergeCell ref="B7:K7"/>
  </mergeCells>
  <hyperlinks>
    <hyperlink ref="G44"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c1c9e8-b6ce-4452-ac48-61a33970a114">
      <Terms xmlns="http://schemas.microsoft.com/office/infopath/2007/PartnerControls"/>
    </lcf76f155ced4ddcb4097134ff3c332f>
    <TaxCatchAll xmlns="8580a132-0575-4e2f-9277-9b497e77d1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8EFDA9A3808946AC542CC477981979" ma:contentTypeVersion="11" ma:contentTypeDescription="Create a new document." ma:contentTypeScope="" ma:versionID="711c320d91ec2f4db1d317948e27d2ae">
  <xsd:schema xmlns:xsd="http://www.w3.org/2001/XMLSchema" xmlns:xs="http://www.w3.org/2001/XMLSchema" xmlns:p="http://schemas.microsoft.com/office/2006/metadata/properties" xmlns:ns2="f6c1c9e8-b6ce-4452-ac48-61a33970a114" xmlns:ns3="8580a132-0575-4e2f-9277-9b497e77d1fd" targetNamespace="http://schemas.microsoft.com/office/2006/metadata/properties" ma:root="true" ma:fieldsID="435a3e829045ed421c0a024aaf15b2cb" ns2:_="" ns3:_="">
    <xsd:import namespace="f6c1c9e8-b6ce-4452-ac48-61a33970a114"/>
    <xsd:import namespace="8580a132-0575-4e2f-9277-9b497e77d1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1c9e8-b6ce-4452-ac48-61a33970a1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80a132-0575-4e2f-9277-9b497e77d1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e0f22a7-c49a-496b-81be-1be21cb55f4a}" ma:internalName="TaxCatchAll" ma:showField="CatchAllData" ma:web="8580a132-0575-4e2f-9277-9b497e77d1f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2.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ac1eb7bb-8f14-45e6-97af-4e7a30d0a194"/>
    <ds:schemaRef ds:uri="http://schemas.microsoft.com/sharepoint/v4"/>
    <ds:schemaRef ds:uri="299ed270-f373-4262-8465-854aa2511199"/>
    <ds:schemaRef ds:uri="f6c1c9e8-b6ce-4452-ac48-61a33970a114"/>
    <ds:schemaRef ds:uri="8580a132-0575-4e2f-9277-9b497e77d1fd"/>
  </ds:schemaRefs>
</ds:datastoreItem>
</file>

<file path=customXml/itemProps3.xml><?xml version="1.0" encoding="utf-8"?>
<ds:datastoreItem xmlns:ds="http://schemas.openxmlformats.org/officeDocument/2006/customXml" ds:itemID="{334C293C-1461-4F69-AE5D-AA41FE063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1c9e8-b6ce-4452-ac48-61a33970a114"/>
    <ds:schemaRef ds:uri="8580a132-0575-4e2f-9277-9b497e77d1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Pang, Yiu-Shing</cp:lastModifiedBy>
  <cp:revision/>
  <dcterms:created xsi:type="dcterms:W3CDTF">2022-01-24T11:24:21Z</dcterms:created>
  <dcterms:modified xsi:type="dcterms:W3CDTF">2023-12-29T14:33:37Z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0x010100448EFDA9A3808946AC542CC477981979</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